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1"/>
  </bookViews>
  <sheets>
    <sheet name="Income Stmt" sheetId="1" r:id="rId1"/>
    <sheet name="Balance Sheet" sheetId="2" r:id="rId2"/>
    <sheet name="Cashflow" sheetId="3" r:id="rId3"/>
    <sheet name="Equity(b)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Sheet'!$A$1:$G$61</definedName>
    <definedName name="_xlnm.Print_Area" localSheetId="2">'Cashflow'!$A$1:$E$35</definedName>
    <definedName name="_xlnm.Print_Area" localSheetId="0">'Income Stmt'!$A$1:$H$34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<sst xmlns="http://schemas.openxmlformats.org/spreadsheetml/2006/main" count="161" uniqueCount="114">
  <si>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</si>
  <si>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</si>
  <si>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</si>
  <si>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</si>
  <si>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</si>
  <si>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</si>
  <si>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</si>
  <si>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</si>
  <si>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</si>
  <si>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</si>
  <si>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</si>
  <si>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Goodwill on consolidation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</si>
  <si>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</si>
  <si>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</si>
  <si>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</si>
  <si>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</si>
  <si>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</si>
  <si>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</si>
  <si>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</si>
  <si>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</si>
  <si>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Net current assets or current liabilities</t>
  </si>
  <si>
    <t>Share premium</t>
  </si>
  <si>
    <t>Capital reserve</t>
  </si>
  <si>
    <t>Retained profit</t>
  </si>
  <si>
    <t>Minority interests</t>
  </si>
  <si>
    <t>Long term borrowings</t>
  </si>
  <si>
    <t>Deferred taxation</t>
  </si>
  <si>
    <t>Net tangible assets per share (RM)</t>
  </si>
  <si>
    <t>Reserve on consolidation</t>
  </si>
  <si>
    <t>Other receivables, deposits &amp; prepayments</t>
  </si>
  <si>
    <t>Foreign exchange reserves</t>
  </si>
  <si>
    <t>Revaluation reserves</t>
  </si>
  <si>
    <t>Other payables &amp; accruals</t>
  </si>
  <si>
    <t>Trade payables</t>
  </si>
  <si>
    <t xml:space="preserve">Condensed Consolidated Income Statements </t>
  </si>
  <si>
    <t>(RM'000)</t>
  </si>
  <si>
    <t>Revenue</t>
  </si>
  <si>
    <t>Taxation</t>
  </si>
  <si>
    <t>EPS - Basic (sen)</t>
  </si>
  <si>
    <t xml:space="preserve">        - Diluted (sen)</t>
  </si>
  <si>
    <t>(The Condensed Consolidated Income Statements should be read in conjunction with the</t>
  </si>
  <si>
    <t>Condensed Consolidated Cash Flow Statement</t>
  </si>
  <si>
    <t>Condensed Consolidated Statement of Changes in Equity</t>
  </si>
  <si>
    <t>Retained</t>
  </si>
  <si>
    <t>Profits</t>
  </si>
  <si>
    <t>Total</t>
  </si>
  <si>
    <t xml:space="preserve">Profit before taxation </t>
  </si>
  <si>
    <t>Profit after taxation</t>
  </si>
  <si>
    <t>Condensed Consolidated Balance Sheets</t>
  </si>
  <si>
    <t>Operating profits</t>
  </si>
  <si>
    <t>Interest expenses</t>
  </si>
  <si>
    <t>Interest income</t>
  </si>
  <si>
    <t xml:space="preserve">Share of profit of associates </t>
  </si>
  <si>
    <t xml:space="preserve">Less: Minority interest </t>
  </si>
  <si>
    <t xml:space="preserve">Share </t>
  </si>
  <si>
    <t xml:space="preserve">Premium </t>
  </si>
  <si>
    <t>Cash and cash equivalents at beginning of year</t>
  </si>
  <si>
    <t>Cash and cash equivalents at end of period</t>
  </si>
  <si>
    <t>Net increase in cash and cash equivalents</t>
  </si>
  <si>
    <t>Net cash outflows from investing activities</t>
  </si>
  <si>
    <t>Net cash inflows from financing activities</t>
  </si>
  <si>
    <t>PCCS GROUP BERHAD (COMPANY NO. 280929-K)</t>
  </si>
  <si>
    <t>explanatory notes attached to the quarterly financial statements)</t>
  </si>
  <si>
    <t>(The Condensed Consolidated Balance Sheet should be read in conjunction with the</t>
  </si>
  <si>
    <t>(The Condensed Consolidated Cash Flow Statement should be read in conjunction with the</t>
  </si>
  <si>
    <t xml:space="preserve">Foreign </t>
  </si>
  <si>
    <t>reserve</t>
  </si>
  <si>
    <t xml:space="preserve">Note </t>
  </si>
  <si>
    <t xml:space="preserve">(The Condensed Consolidated Statement of Changes in Equity should be read in conjunction with  the </t>
  </si>
  <si>
    <t xml:space="preserve"> attached to the quarterly financial statements)</t>
  </si>
  <si>
    <t xml:space="preserve">AS AT </t>
  </si>
  <si>
    <t>END OF</t>
  </si>
  <si>
    <t>CURRENT</t>
  </si>
  <si>
    <t>QUARTER</t>
  </si>
  <si>
    <t>(UNAUDITED)</t>
  </si>
  <si>
    <t>AS AT</t>
  </si>
  <si>
    <t>PRECEDING</t>
  </si>
  <si>
    <t>FINANCIAL</t>
  </si>
  <si>
    <t>YEAR ENDED</t>
  </si>
  <si>
    <t>(AUDITED)</t>
  </si>
  <si>
    <t>At 1 April 2003</t>
  </si>
  <si>
    <t>Legal</t>
  </si>
  <si>
    <t>currency</t>
  </si>
  <si>
    <t>Reserve</t>
  </si>
  <si>
    <t>Fund</t>
  </si>
  <si>
    <t>Legal reserve fund</t>
  </si>
  <si>
    <t>At 1 April 2003 (restated)</t>
  </si>
  <si>
    <t xml:space="preserve">3 months ended </t>
  </si>
  <si>
    <t>Issue of share capital</t>
  </si>
  <si>
    <t>Dividends</t>
  </si>
  <si>
    <t>31-03-2004</t>
  </si>
  <si>
    <t>Net cash inflows from operating activities</t>
  </si>
  <si>
    <t>Dividend payable</t>
  </si>
  <si>
    <t>Transfer to legal reserve fund</t>
  </si>
  <si>
    <t>Transfer to legel reserve fund</t>
  </si>
  <si>
    <t>For the period ended 30 June 2004 (UNAUDITED)</t>
  </si>
  <si>
    <t>30 Jun 2004</t>
  </si>
  <si>
    <t>30 Jun 2003</t>
  </si>
  <si>
    <t>Net (Loss) / Profit for the period</t>
  </si>
  <si>
    <t xml:space="preserve"> audited financial statements for the year ended 31 March 2004 and the accompanying</t>
  </si>
  <si>
    <t>30-06-2004</t>
  </si>
  <si>
    <t>As at 30 June 2004 (UNAUDITED)</t>
  </si>
  <si>
    <t>For the period ended 30 June 2004</t>
  </si>
  <si>
    <t>audited financial statements for the year ended 31 March 2004 and the accompanying explanatory notes</t>
  </si>
  <si>
    <t>As perviously stated</t>
  </si>
  <si>
    <t>Prior year adjustment</t>
  </si>
  <si>
    <t>Net loss for the year</t>
  </si>
  <si>
    <t>Realisation of foreign exchange</t>
  </si>
  <si>
    <t xml:space="preserve">reserve from disposal of </t>
  </si>
  <si>
    <t>investment in an associate</t>
  </si>
  <si>
    <t>At 1 April 2004</t>
  </si>
  <si>
    <t>At 30 June 2004</t>
  </si>
  <si>
    <t>Net profit for the year</t>
  </si>
  <si>
    <t>N/A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</si>
</sst>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[Red]\(&quot;RM&quot;#,##0\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000_);_(* \(#,##0.0000\);_(* &quot;-&quot;??_);_(@_)"/>
    <numFmt numFmtId="168" formatCode="_(* #,##0_);_(* \(#,##0\);_(* &quot;-&quot;??_);_(@_)"/>
    <numFmt numFmtId="169" formatCode="0.00_)"/>
    <numFmt numFmtId="170" formatCode="0.000%"/>
    <numFmt numFmtId="171" formatCode="&quot;NT$&quot;#,##0;\-&quot;NT$&quot;#,##0"/>
    <numFmt numFmtId="172" formatCode="0.00%;\(0.00\)%"/>
    <numFmt numFmtId="173" formatCode="#,##0.000_);[Red]\(#,##0.000\)"/>
    <numFmt numFmtId="174" formatCode="d/m/yyyy"/>
    <numFmt numFmtId="175" formatCode="&quot;$&quot;#,##0.00"/>
    <numFmt numFmtId="176" formatCode="General_)"/>
    <numFmt numFmtId="177" formatCode="#,##0.0000_);\(#,##0.0000\)"/>
    <numFmt numFmtId="178" formatCode="_(* #,##0.0_);_(* \(#,##0.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center"/>
      <protection/>
    </xf>
    <xf numFmtId="0" fontId="7" fillId="0" borderId="0">
      <alignment/>
      <protection/>
    </xf>
    <xf numFmtId="0" fontId="7" fillId="0" borderId="2" applyFill="0">
      <alignment horizontal="center"/>
      <protection locked="0"/>
    </xf>
    <xf numFmtId="0" fontId="6" fillId="0" borderId="0" applyFill="0">
      <alignment horizontal="center"/>
      <protection locked="0"/>
    </xf>
    <xf numFmtId="0" fontId="6" fillId="2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0" fontId="7" fillId="3" borderId="0">
      <alignment horizontal="right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8" fillId="0" borderId="0">
      <alignment/>
      <protection locked="0"/>
    </xf>
    <xf numFmtId="173" fontId="0" fillId="0" borderId="0">
      <alignment/>
      <protection locked="0"/>
    </xf>
    <xf numFmtId="0" fontId="9" fillId="0" borderId="0" applyNumberFormat="0" applyFill="0" applyBorder="0" applyAlignment="0" applyProtection="0"/>
    <xf numFmtId="170" fontId="0" fillId="0" borderId="0">
      <alignment/>
      <protection locked="0"/>
    </xf>
    <xf numFmtId="170" fontId="0" fillId="0" borderId="0">
      <alignment/>
      <protection locked="0"/>
    </xf>
    <xf numFmtId="0" fontId="10" fillId="0" borderId="0" applyNumberFormat="0" applyFill="0" applyBorder="0" applyAlignment="0" applyProtection="0"/>
    <xf numFmtId="171" fontId="0" fillId="0" borderId="0">
      <alignment horizontal="center"/>
      <protection/>
    </xf>
    <xf numFmtId="164" fontId="0" fillId="0" borderId="0" applyFont="0" applyFill="0" applyBorder="0" applyAlignment="0" applyProtection="0"/>
    <xf numFmtId="169" fontId="11" fillId="0" borderId="0">
      <alignment/>
      <protection/>
    </xf>
    <xf numFmtId="9" fontId="0" fillId="0" borderId="0" applyFont="0" applyFill="0" applyBorder="0" applyAlignment="0" applyProtection="0"/>
    <xf numFmtId="176" fontId="12" fillId="0" borderId="0">
      <alignment/>
      <protection/>
    </xf>
    <xf numFmtId="170" fontId="0" fillId="0" borderId="3">
      <alignment/>
      <protection locked="0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39" fontId="0" fillId="0" borderId="6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7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7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167" fontId="0" fillId="0" borderId="0" xfId="26" applyNumberFormat="1" applyAlignment="1">
      <alignment horizontal="center"/>
    </xf>
    <xf numFmtId="9" fontId="0" fillId="0" borderId="0" xfId="3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 quotePrefix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8" xfId="0" applyNumberFormat="1" applyBorder="1" applyAlignment="1">
      <alignment horizontal="center"/>
    </xf>
    <xf numFmtId="177" fontId="0" fillId="0" borderId="0" xfId="0" applyNumberFormat="1" applyFill="1" applyAlignment="1">
      <alignment/>
    </xf>
    <xf numFmtId="168" fontId="0" fillId="0" borderId="0" xfId="26" applyNumberFormat="1" applyAlignment="1">
      <alignment/>
    </xf>
    <xf numFmtId="168" fontId="0" fillId="0" borderId="0" xfId="26" applyNumberFormat="1" applyFill="1" applyAlignment="1">
      <alignment/>
    </xf>
    <xf numFmtId="168" fontId="0" fillId="0" borderId="0" xfId="26" applyNumberFormat="1" applyBorder="1" applyAlignment="1">
      <alignment/>
    </xf>
    <xf numFmtId="168" fontId="0" fillId="0" borderId="0" xfId="26" applyNumberFormat="1" applyAlignment="1">
      <alignment horizontal="center"/>
    </xf>
    <xf numFmtId="168" fontId="0" fillId="0" borderId="0" xfId="26" applyNumberFormat="1" applyBorder="1" applyAlignment="1">
      <alignment horizontal="center"/>
    </xf>
    <xf numFmtId="168" fontId="0" fillId="0" borderId="4" xfId="26" applyNumberFormat="1" applyFont="1" applyBorder="1" applyAlignment="1">
      <alignment horizontal="center"/>
    </xf>
    <xf numFmtId="168" fontId="0" fillId="0" borderId="0" xfId="26" applyNumberFormat="1" applyFont="1" applyBorder="1" applyAlignment="1">
      <alignment horizontal="center"/>
    </xf>
    <xf numFmtId="168" fontId="0" fillId="0" borderId="0" xfId="26" applyNumberFormat="1" applyAlignment="1" quotePrefix="1">
      <alignment horizontal="center"/>
    </xf>
    <xf numFmtId="168" fontId="0" fillId="0" borderId="0" xfId="26" applyNumberFormat="1" applyBorder="1" applyAlignment="1" quotePrefix="1">
      <alignment horizontal="center"/>
    </xf>
    <xf numFmtId="168" fontId="5" fillId="0" borderId="0" xfId="26" applyNumberFormat="1" applyFont="1" applyBorder="1" applyAlignment="1">
      <alignment horizontal="right"/>
    </xf>
    <xf numFmtId="168" fontId="0" fillId="0" borderId="4" xfId="26" applyNumberFormat="1" applyBorder="1" applyAlignment="1">
      <alignment/>
    </xf>
    <xf numFmtId="168" fontId="0" fillId="0" borderId="4" xfId="26" applyNumberFormat="1" applyBorder="1" applyAlignment="1" quotePrefix="1">
      <alignment horizontal="center"/>
    </xf>
    <xf numFmtId="168" fontId="0" fillId="0" borderId="4" xfId="26" applyNumberFormat="1" applyBorder="1" applyAlignment="1">
      <alignment horizontal="center"/>
    </xf>
    <xf numFmtId="0" fontId="0" fillId="0" borderId="4" xfId="0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Fill="1" applyAlignment="1">
      <alignment horizontal="right"/>
    </xf>
    <xf numFmtId="3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0">
      <selection activeCell="B32" sqref="B32"/>
    </sheetView>
  </sheetViews>
  <sheetFormatPr defaultColWidth="9.140625" defaultRowHeight="12.75"/>
  <cols>
    <col min="1" max="1" width="34.1406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28125" style="0" bestFit="1" customWidth="1"/>
    <col min="7" max="7" width="1.7109375" style="0" customWidth="1"/>
    <col min="8" max="8" width="11.28125" style="0" bestFit="1" customWidth="1"/>
  </cols>
  <sheetData>
    <row r="1" ht="12.75">
      <c r="A1" s="6" t="s">
        <v>61</v>
      </c>
    </row>
    <row r="3" ht="12.75">
      <c r="A3" s="7" t="s">
        <v>34</v>
      </c>
    </row>
    <row r="4" ht="12.75">
      <c r="A4" s="7" t="s">
        <v>95</v>
      </c>
    </row>
    <row r="6" spans="2:8" ht="12.75">
      <c r="B6" s="8"/>
      <c r="C6" s="9"/>
      <c r="D6" s="8"/>
      <c r="E6" s="8"/>
      <c r="F6" s="8"/>
      <c r="G6" s="8"/>
      <c r="H6" s="8"/>
    </row>
    <row r="7" spans="2:8" ht="12.75">
      <c r="B7" s="48" t="s">
        <v>87</v>
      </c>
      <c r="C7" s="50"/>
      <c r="D7" s="48"/>
      <c r="E7" s="10"/>
      <c r="F7" s="48" t="s">
        <v>87</v>
      </c>
      <c r="G7" s="49"/>
      <c r="H7" s="49"/>
    </row>
    <row r="8" spans="2:8" ht="12.75">
      <c r="B8" s="47" t="s">
        <v>96</v>
      </c>
      <c r="C8" s="13"/>
      <c r="D8" s="12" t="s">
        <v>97</v>
      </c>
      <c r="E8" s="12"/>
      <c r="F8" s="47" t="s">
        <v>96</v>
      </c>
      <c r="G8" s="13"/>
      <c r="H8" s="12" t="s">
        <v>97</v>
      </c>
    </row>
    <row r="9" spans="2:8" ht="12.75">
      <c r="B9" s="10" t="s">
        <v>35</v>
      </c>
      <c r="C9" s="11"/>
      <c r="D9" s="10" t="s">
        <v>35</v>
      </c>
      <c r="E9" s="10"/>
      <c r="F9" s="10" t="s">
        <v>35</v>
      </c>
      <c r="G9" s="10"/>
      <c r="H9" s="10" t="s">
        <v>35</v>
      </c>
    </row>
    <row r="10" spans="2:8" ht="12.75">
      <c r="B10" s="20"/>
      <c r="C10" s="21"/>
      <c r="D10" s="20"/>
      <c r="E10" s="20"/>
      <c r="F10" s="20"/>
      <c r="G10" s="20"/>
      <c r="H10" s="20"/>
    </row>
    <row r="11" spans="1:8" ht="12.75">
      <c r="A11" s="6" t="s">
        <v>36</v>
      </c>
      <c r="B11" s="19">
        <v>108898</v>
      </c>
      <c r="C11" s="22"/>
      <c r="D11" s="19">
        <v>74008</v>
      </c>
      <c r="E11" s="22"/>
      <c r="F11" s="19">
        <v>108898</v>
      </c>
      <c r="G11" s="22"/>
      <c r="H11" s="19">
        <v>74008</v>
      </c>
    </row>
    <row r="12" spans="1:8" ht="12.75">
      <c r="A12" s="6"/>
      <c r="B12" s="19"/>
      <c r="C12" s="22"/>
      <c r="D12" s="19"/>
      <c r="E12" s="22"/>
      <c r="F12" s="19"/>
      <c r="G12" s="22"/>
      <c r="H12" s="19"/>
    </row>
    <row r="13" spans="1:8" ht="12.75">
      <c r="A13" s="6" t="s">
        <v>49</v>
      </c>
      <c r="B13" s="23">
        <v>4686</v>
      </c>
      <c r="C13" s="22"/>
      <c r="D13" s="23">
        <v>3453</v>
      </c>
      <c r="E13" s="22"/>
      <c r="F13" s="23">
        <v>4686</v>
      </c>
      <c r="G13" s="22"/>
      <c r="H13" s="23">
        <v>3453</v>
      </c>
    </row>
    <row r="14" spans="2:8" ht="12.75">
      <c r="B14" s="19"/>
      <c r="C14" s="22"/>
      <c r="D14" s="19"/>
      <c r="E14" s="22"/>
      <c r="F14" s="19"/>
      <c r="G14" s="22"/>
      <c r="H14" s="19"/>
    </row>
    <row r="15" spans="1:8" ht="12.75">
      <c r="A15" t="s">
        <v>50</v>
      </c>
      <c r="B15" s="60">
        <v>633</v>
      </c>
      <c r="C15" s="22"/>
      <c r="D15" s="19">
        <v>343</v>
      </c>
      <c r="E15" s="22"/>
      <c r="F15" s="60">
        <v>633</v>
      </c>
      <c r="G15" s="22"/>
      <c r="H15" s="19">
        <v>343</v>
      </c>
    </row>
    <row r="16" spans="1:10" ht="12.75">
      <c r="A16" t="s">
        <v>51</v>
      </c>
      <c r="B16" s="60">
        <v>8</v>
      </c>
      <c r="C16" s="22"/>
      <c r="D16" s="19">
        <v>12</v>
      </c>
      <c r="E16" s="22"/>
      <c r="F16" s="60">
        <v>8</v>
      </c>
      <c r="G16" s="22"/>
      <c r="H16" s="19">
        <v>12</v>
      </c>
      <c r="J16" s="15"/>
    </row>
    <row r="17" spans="1:8" ht="12.75">
      <c r="A17" t="s">
        <v>52</v>
      </c>
      <c r="B17" s="60">
        <v>0</v>
      </c>
      <c r="C17" s="22"/>
      <c r="D17" s="19">
        <v>774</v>
      </c>
      <c r="E17" s="22"/>
      <c r="F17" s="60">
        <v>0</v>
      </c>
      <c r="G17" s="22"/>
      <c r="H17" s="19">
        <v>774</v>
      </c>
    </row>
    <row r="18" spans="2:8" ht="12.75">
      <c r="B18" s="60"/>
      <c r="C18" s="22"/>
      <c r="D18" s="19"/>
      <c r="E18" s="22"/>
      <c r="F18" s="60"/>
      <c r="G18" s="22"/>
      <c r="H18" s="19"/>
    </row>
    <row r="19" spans="1:8" ht="12.75">
      <c r="A19" s="6" t="s">
        <v>46</v>
      </c>
      <c r="B19" s="60">
        <f>+B13-B15+B16+B17</f>
        <v>4061</v>
      </c>
      <c r="C19" s="22"/>
      <c r="D19" s="60">
        <f>+D13-D15+D16+D17</f>
        <v>3896</v>
      </c>
      <c r="E19" s="22"/>
      <c r="F19" s="60">
        <f>+F13-F15+F16+F17</f>
        <v>4061</v>
      </c>
      <c r="G19" s="22"/>
      <c r="H19" s="60">
        <f>+H13-H15+H16+H17</f>
        <v>3896</v>
      </c>
    </row>
    <row r="20" spans="1:8" ht="12.75">
      <c r="A20" t="s">
        <v>37</v>
      </c>
      <c r="B20" s="60">
        <v>721</v>
      </c>
      <c r="C20" s="22"/>
      <c r="D20" s="19">
        <v>657</v>
      </c>
      <c r="E20" s="22"/>
      <c r="F20" s="60">
        <v>721</v>
      </c>
      <c r="G20" s="22"/>
      <c r="H20" s="19">
        <v>657</v>
      </c>
    </row>
    <row r="21" spans="2:8" ht="12.75">
      <c r="B21" s="19"/>
      <c r="C21" s="22"/>
      <c r="D21" s="19"/>
      <c r="E21" s="22"/>
      <c r="F21" s="19"/>
      <c r="G21" s="22"/>
      <c r="H21" s="19"/>
    </row>
    <row r="22" spans="1:8" ht="12.75">
      <c r="A22" s="6" t="s">
        <v>47</v>
      </c>
      <c r="B22" s="24">
        <f>+B19-B20</f>
        <v>3340</v>
      </c>
      <c r="C22" s="22"/>
      <c r="D22" s="24">
        <f>+D19-D20</f>
        <v>3239</v>
      </c>
      <c r="E22" s="22"/>
      <c r="F22" s="24">
        <f>+F19-F20</f>
        <v>3340</v>
      </c>
      <c r="G22" s="22"/>
      <c r="H22" s="24">
        <f>+H19-H20</f>
        <v>3239</v>
      </c>
    </row>
    <row r="23" spans="2:8" ht="12.75">
      <c r="B23" s="22"/>
      <c r="C23" s="22"/>
      <c r="D23" s="22"/>
      <c r="E23" s="22"/>
      <c r="F23" s="22"/>
      <c r="G23" s="22"/>
      <c r="H23" s="22"/>
    </row>
    <row r="24" spans="1:8" ht="12.75">
      <c r="A24" t="s">
        <v>53</v>
      </c>
      <c r="B24" s="23">
        <v>25</v>
      </c>
      <c r="C24" s="22"/>
      <c r="D24" s="23">
        <v>-293</v>
      </c>
      <c r="E24" s="22"/>
      <c r="F24" s="23">
        <v>25</v>
      </c>
      <c r="G24" s="22"/>
      <c r="H24" s="23">
        <v>-293</v>
      </c>
    </row>
    <row r="25" spans="2:8" ht="12.75">
      <c r="B25" s="19"/>
      <c r="C25" s="22"/>
      <c r="D25" s="19"/>
      <c r="E25" s="22"/>
      <c r="F25" s="19"/>
      <c r="G25" s="22"/>
      <c r="H25" s="19"/>
    </row>
    <row r="26" spans="1:8" ht="12.75">
      <c r="A26" s="6" t="s">
        <v>98</v>
      </c>
      <c r="B26" s="23">
        <f>+B22-B24</f>
        <v>3315</v>
      </c>
      <c r="C26" s="22"/>
      <c r="D26" s="23">
        <f>+D22-D24</f>
        <v>3532</v>
      </c>
      <c r="E26" s="22"/>
      <c r="F26" s="23">
        <f>+F22-F24</f>
        <v>3315</v>
      </c>
      <c r="G26" s="22"/>
      <c r="H26" s="23">
        <f>+H22-H24</f>
        <v>3532</v>
      </c>
    </row>
    <row r="27" spans="2:8" ht="12.75">
      <c r="B27" s="19"/>
      <c r="C27" s="22"/>
      <c r="D27" s="19"/>
      <c r="E27" s="22"/>
      <c r="F27" s="19"/>
      <c r="G27" s="22"/>
      <c r="H27" s="19"/>
    </row>
    <row r="28" spans="1:8" ht="13.5" thickBot="1">
      <c r="A28" t="s">
        <v>38</v>
      </c>
      <c r="B28" s="25">
        <v>5.52</v>
      </c>
      <c r="C28" s="26"/>
      <c r="D28" s="25">
        <v>5.89</v>
      </c>
      <c r="E28" s="26"/>
      <c r="F28" s="25">
        <v>5.52</v>
      </c>
      <c r="G28" s="26"/>
      <c r="H28" s="25">
        <v>5.89</v>
      </c>
    </row>
    <row r="29" spans="1:8" ht="14.25" thickBot="1" thickTop="1">
      <c r="A29" t="s">
        <v>39</v>
      </c>
      <c r="B29" s="75" t="s">
        <v>113</v>
      </c>
      <c r="C29" s="26"/>
      <c r="D29" s="75" t="s">
        <v>113</v>
      </c>
      <c r="E29" s="26"/>
      <c r="F29" s="75" t="s">
        <v>113</v>
      </c>
      <c r="G29" s="26"/>
      <c r="H29" s="75" t="s">
        <v>113</v>
      </c>
    </row>
    <row r="30" spans="2:8" ht="13.5" thickTop="1">
      <c r="B30" s="19"/>
      <c r="C30" s="22"/>
      <c r="D30" s="19"/>
      <c r="E30" s="22"/>
      <c r="F30" s="58"/>
      <c r="G30" s="22"/>
      <c r="H30" s="19"/>
    </row>
    <row r="31" spans="3:7" ht="12.75">
      <c r="C31" s="14"/>
      <c r="E31" s="14"/>
      <c r="G31" s="14"/>
    </row>
    <row r="32" spans="1:7" ht="12.75">
      <c r="A32" s="17" t="s">
        <v>40</v>
      </c>
      <c r="C32" s="14"/>
      <c r="E32" s="14"/>
      <c r="G32" s="14"/>
    </row>
    <row r="33" spans="1:7" ht="12.75">
      <c r="A33" s="6" t="s">
        <v>99</v>
      </c>
      <c r="E33" s="14"/>
      <c r="G33" s="14"/>
    </row>
    <row r="34" spans="1:7" ht="12.75">
      <c r="A34" s="6" t="s">
        <v>62</v>
      </c>
      <c r="E34" s="14"/>
      <c r="G34" s="14"/>
    </row>
    <row r="35" spans="5:7" ht="12.75">
      <c r="E35" s="14"/>
      <c r="G35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pane xSplit="4" ySplit="12" topLeftCell="E2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1" sqref="E31"/>
    </sheetView>
  </sheetViews>
  <sheetFormatPr defaultColWidth="9.140625" defaultRowHeight="12.75"/>
  <cols>
    <col min="1" max="1" width="5.8515625" style="2" customWidth="1"/>
    <col min="2" max="2" width="3.140625" style="0" customWidth="1"/>
    <col min="4" max="4" width="27.421875" style="0" customWidth="1"/>
    <col min="5" max="5" width="14.57421875" style="3" bestFit="1" customWidth="1"/>
    <col min="6" max="6" width="3.7109375" style="4" customWidth="1"/>
    <col min="7" max="7" width="14.140625" style="3" customWidth="1"/>
    <col min="9" max="9" width="14.00390625" style="59" bestFit="1" customWidth="1"/>
  </cols>
  <sheetData>
    <row r="1" ht="12.75">
      <c r="A1" s="1" t="s">
        <v>61</v>
      </c>
    </row>
    <row r="2" ht="12.75">
      <c r="A2" s="1"/>
    </row>
    <row r="3" spans="1:2" ht="12.75">
      <c r="A3" s="7" t="s">
        <v>48</v>
      </c>
      <c r="B3" s="7"/>
    </row>
    <row r="4" spans="1:2" ht="12.75">
      <c r="A4" s="7" t="s">
        <v>101</v>
      </c>
      <c r="B4" s="7"/>
    </row>
    <row r="5" spans="5:7" ht="12.75">
      <c r="E5" s="51"/>
      <c r="F5" s="52"/>
      <c r="G5" s="51"/>
    </row>
    <row r="6" spans="5:7" ht="12.75">
      <c r="E6" s="5" t="s">
        <v>70</v>
      </c>
      <c r="F6" s="39"/>
      <c r="G6" s="55" t="s">
        <v>75</v>
      </c>
    </row>
    <row r="7" spans="5:7" ht="12.75">
      <c r="E7" s="5" t="s">
        <v>71</v>
      </c>
      <c r="F7" s="39"/>
      <c r="G7" s="55" t="s">
        <v>76</v>
      </c>
    </row>
    <row r="8" spans="5:7" ht="12.75">
      <c r="E8" s="5" t="s">
        <v>72</v>
      </c>
      <c r="F8" s="39"/>
      <c r="G8" s="55" t="s">
        <v>77</v>
      </c>
    </row>
    <row r="9" spans="5:7" ht="12.75">
      <c r="E9" s="5" t="s">
        <v>73</v>
      </c>
      <c r="F9" s="39"/>
      <c r="G9" s="55" t="s">
        <v>78</v>
      </c>
    </row>
    <row r="10" spans="5:7" ht="12.75">
      <c r="E10" s="5" t="s">
        <v>74</v>
      </c>
      <c r="F10" s="39"/>
      <c r="G10" s="55" t="s">
        <v>79</v>
      </c>
    </row>
    <row r="11" spans="5:7" ht="12.75">
      <c r="E11" s="5" t="s">
        <v>100</v>
      </c>
      <c r="F11" s="39"/>
      <c r="G11" s="55" t="s">
        <v>90</v>
      </c>
    </row>
    <row r="12" spans="5:7" ht="12.75">
      <c r="E12" s="5" t="s">
        <v>0</v>
      </c>
      <c r="F12" s="39"/>
      <c r="G12" s="5" t="s">
        <v>0</v>
      </c>
    </row>
    <row r="13" spans="1:7" ht="12.75">
      <c r="A13" s="2">
        <v>1</v>
      </c>
      <c r="B13" t="s">
        <v>8</v>
      </c>
      <c r="E13" s="3">
        <f>100373+2132</f>
        <v>102505</v>
      </c>
      <c r="G13" s="3">
        <v>94488</v>
      </c>
    </row>
    <row r="14" spans="1:7" ht="12.75">
      <c r="A14" s="2">
        <v>2</v>
      </c>
      <c r="B14" t="s">
        <v>9</v>
      </c>
      <c r="E14" s="3">
        <v>0</v>
      </c>
      <c r="G14" s="3">
        <v>0</v>
      </c>
    </row>
    <row r="15" spans="1:7" ht="12.75">
      <c r="A15" s="2">
        <v>3</v>
      </c>
      <c r="B15" t="s">
        <v>10</v>
      </c>
      <c r="E15" s="3">
        <v>0</v>
      </c>
      <c r="G15" s="3">
        <v>0</v>
      </c>
    </row>
    <row r="16" spans="1:7" ht="12.75">
      <c r="A16" s="2">
        <v>4</v>
      </c>
      <c r="B16" t="s">
        <v>14</v>
      </c>
      <c r="E16" s="3">
        <v>0</v>
      </c>
      <c r="G16" s="3">
        <v>0</v>
      </c>
    </row>
    <row r="17" spans="1:7" ht="12.75">
      <c r="A17" s="2">
        <v>5</v>
      </c>
      <c r="B17" t="s">
        <v>11</v>
      </c>
      <c r="E17" s="5">
        <v>0</v>
      </c>
      <c r="G17" s="3">
        <v>0</v>
      </c>
    </row>
    <row r="18" spans="1:7" ht="12.75">
      <c r="A18" s="2">
        <v>6</v>
      </c>
      <c r="B18" t="s">
        <v>13</v>
      </c>
      <c r="E18" s="3">
        <v>0</v>
      </c>
      <c r="G18" s="5">
        <v>0</v>
      </c>
    </row>
    <row r="19" spans="1:7" ht="12.75">
      <c r="A19" s="2">
        <v>7</v>
      </c>
      <c r="B19" t="s">
        <v>12</v>
      </c>
      <c r="E19" s="73">
        <v>0</v>
      </c>
      <c r="G19" s="3">
        <v>0</v>
      </c>
    </row>
    <row r="20" spans="5:7" ht="12.75">
      <c r="E20" s="31">
        <f>SUM(E13:E19)</f>
        <v>102505</v>
      </c>
      <c r="G20" s="31">
        <f>SUM(G13:G19)</f>
        <v>94488</v>
      </c>
    </row>
    <row r="21" spans="1:2" ht="12.75">
      <c r="A21" s="2">
        <v>8</v>
      </c>
      <c r="B21" t="s">
        <v>1</v>
      </c>
    </row>
    <row r="22" spans="1:9" s="20" customFormat="1" ht="12.75">
      <c r="A22" s="27"/>
      <c r="B22" s="28" t="s">
        <v>7</v>
      </c>
      <c r="C22" s="29" t="s">
        <v>15</v>
      </c>
      <c r="E22" s="32">
        <v>41679</v>
      </c>
      <c r="F22" s="33"/>
      <c r="G22" s="32">
        <v>35720</v>
      </c>
      <c r="I22" s="60"/>
    </row>
    <row r="23" spans="1:9" s="20" customFormat="1" ht="12.75">
      <c r="A23" s="27"/>
      <c r="B23" s="28" t="s">
        <v>7</v>
      </c>
      <c r="C23" s="29" t="s">
        <v>16</v>
      </c>
      <c r="E23" s="32">
        <v>79088</v>
      </c>
      <c r="F23" s="33"/>
      <c r="G23" s="32">
        <v>41556</v>
      </c>
      <c r="I23" s="60"/>
    </row>
    <row r="24" spans="1:9" s="20" customFormat="1" ht="12.75">
      <c r="A24" s="27"/>
      <c r="B24" s="28" t="s">
        <v>7</v>
      </c>
      <c r="C24" s="29" t="s">
        <v>17</v>
      </c>
      <c r="E24" s="32">
        <v>0</v>
      </c>
      <c r="F24" s="33"/>
      <c r="G24" s="46">
        <v>0</v>
      </c>
      <c r="I24" s="60"/>
    </row>
    <row r="25" spans="1:9" s="20" customFormat="1" ht="12.75">
      <c r="A25" s="27"/>
      <c r="B25" s="28" t="s">
        <v>7</v>
      </c>
      <c r="C25" s="29" t="s">
        <v>2</v>
      </c>
      <c r="E25" s="32">
        <v>21107</v>
      </c>
      <c r="F25" s="33"/>
      <c r="G25" s="32">
        <v>22934</v>
      </c>
      <c r="I25" s="60"/>
    </row>
    <row r="26" spans="1:9" s="20" customFormat="1" ht="12.75">
      <c r="A26" s="27"/>
      <c r="B26" s="28" t="s">
        <v>7</v>
      </c>
      <c r="C26" s="29" t="s">
        <v>29</v>
      </c>
      <c r="E26" s="32">
        <f>17408+195</f>
        <v>17603</v>
      </c>
      <c r="F26" s="33"/>
      <c r="G26" s="32">
        <f>14680+486</f>
        <v>15166</v>
      </c>
      <c r="I26" s="60"/>
    </row>
    <row r="27" spans="1:9" s="20" customFormat="1" ht="12.75">
      <c r="A27" s="27"/>
      <c r="E27" s="34">
        <f>SUM(E22:E26)</f>
        <v>159477</v>
      </c>
      <c r="F27" s="33"/>
      <c r="G27" s="34">
        <f>SUM(G22:G26)</f>
        <v>115376</v>
      </c>
      <c r="I27" s="60"/>
    </row>
    <row r="28" spans="1:9" s="20" customFormat="1" ht="12.75">
      <c r="A28" s="27"/>
      <c r="E28" s="32"/>
      <c r="F28" s="33"/>
      <c r="G28" s="32"/>
      <c r="I28" s="60"/>
    </row>
    <row r="29" spans="1:9" s="20" customFormat="1" ht="12.75">
      <c r="A29" s="27">
        <v>9</v>
      </c>
      <c r="B29" s="20" t="s">
        <v>3</v>
      </c>
      <c r="E29" s="32"/>
      <c r="F29" s="33"/>
      <c r="G29" s="32"/>
      <c r="I29" s="60"/>
    </row>
    <row r="30" spans="1:9" s="20" customFormat="1" ht="12.75">
      <c r="A30" s="27"/>
      <c r="B30" s="28" t="s">
        <v>7</v>
      </c>
      <c r="C30" s="29" t="s">
        <v>33</v>
      </c>
      <c r="E30" s="32">
        <v>15212</v>
      </c>
      <c r="F30" s="33"/>
      <c r="G30" s="32">
        <v>24166</v>
      </c>
      <c r="I30" s="60"/>
    </row>
    <row r="31" spans="1:9" s="20" customFormat="1" ht="12.75">
      <c r="A31" s="27"/>
      <c r="B31" s="28" t="s">
        <v>7</v>
      </c>
      <c r="C31" s="29" t="s">
        <v>32</v>
      </c>
      <c r="E31" s="32">
        <f>35022+26</f>
        <v>35048</v>
      </c>
      <c r="F31" s="33"/>
      <c r="G31" s="32">
        <f>12136+26</f>
        <v>12162</v>
      </c>
      <c r="I31" s="60"/>
    </row>
    <row r="32" spans="1:9" s="20" customFormat="1" ht="12.75">
      <c r="A32" s="27"/>
      <c r="B32" s="28" t="s">
        <v>7</v>
      </c>
      <c r="C32" s="29" t="s">
        <v>18</v>
      </c>
      <c r="E32" s="32">
        <v>82259</v>
      </c>
      <c r="F32" s="33"/>
      <c r="G32" s="32">
        <v>47268</v>
      </c>
      <c r="I32" s="60"/>
    </row>
    <row r="33" spans="1:9" s="20" customFormat="1" ht="12.75">
      <c r="A33" s="27"/>
      <c r="B33" s="28" t="s">
        <v>7</v>
      </c>
      <c r="C33" s="29" t="s">
        <v>19</v>
      </c>
      <c r="E33" s="74">
        <v>0</v>
      </c>
      <c r="F33" s="33"/>
      <c r="G33" s="32">
        <v>0</v>
      </c>
      <c r="I33" s="60"/>
    </row>
    <row r="34" spans="1:9" s="20" customFormat="1" ht="12.75">
      <c r="A34" s="27"/>
      <c r="B34" s="28" t="s">
        <v>7</v>
      </c>
      <c r="C34" s="29" t="s">
        <v>92</v>
      </c>
      <c r="E34" s="32">
        <v>0</v>
      </c>
      <c r="F34" s="33"/>
      <c r="G34" s="32">
        <v>0</v>
      </c>
      <c r="I34" s="60"/>
    </row>
    <row r="35" spans="1:9" s="20" customFormat="1" ht="12.75">
      <c r="A35" s="27"/>
      <c r="C35" s="29"/>
      <c r="E35" s="34">
        <f>SUM(E30:E34)</f>
        <v>132519</v>
      </c>
      <c r="F35" s="33"/>
      <c r="G35" s="34">
        <f>SUM(G30:G34)</f>
        <v>83596</v>
      </c>
      <c r="I35" s="60"/>
    </row>
    <row r="36" spans="1:9" s="20" customFormat="1" ht="12.75">
      <c r="A36" s="27">
        <v>10</v>
      </c>
      <c r="B36" s="20" t="s">
        <v>20</v>
      </c>
      <c r="E36" s="32">
        <f>E27-E35</f>
        <v>26958</v>
      </c>
      <c r="F36" s="33"/>
      <c r="G36" s="32">
        <f>G27-G35</f>
        <v>31780</v>
      </c>
      <c r="I36" s="60"/>
    </row>
    <row r="37" spans="1:9" s="20" customFormat="1" ht="13.5" thickBot="1">
      <c r="A37" s="27"/>
      <c r="E37" s="35">
        <f>+E20+E27-E35</f>
        <v>129463</v>
      </c>
      <c r="F37" s="33"/>
      <c r="G37" s="35">
        <f>+G20+G27-G35</f>
        <v>126268</v>
      </c>
      <c r="I37" s="60"/>
    </row>
    <row r="38" spans="1:9" s="20" customFormat="1" ht="13.5" thickTop="1">
      <c r="A38" s="27"/>
      <c r="E38" s="32"/>
      <c r="F38" s="33"/>
      <c r="G38" s="32"/>
      <c r="I38" s="60"/>
    </row>
    <row r="39" spans="1:9" s="20" customFormat="1" ht="12.75">
      <c r="A39" s="27"/>
      <c r="E39" s="32"/>
      <c r="F39" s="33"/>
      <c r="G39" s="32"/>
      <c r="I39" s="60"/>
    </row>
    <row r="40" spans="1:9" s="20" customFormat="1" ht="12.75">
      <c r="A40" s="27">
        <v>11</v>
      </c>
      <c r="B40" s="20" t="s">
        <v>4</v>
      </c>
      <c r="E40" s="32"/>
      <c r="F40" s="33"/>
      <c r="G40" s="32"/>
      <c r="I40" s="60"/>
    </row>
    <row r="41" spans="1:9" s="20" customFormat="1" ht="12.75">
      <c r="A41" s="27"/>
      <c r="B41" s="20" t="s">
        <v>5</v>
      </c>
      <c r="E41" s="32">
        <v>60012</v>
      </c>
      <c r="F41" s="33"/>
      <c r="G41" s="32">
        <v>60012</v>
      </c>
      <c r="I41" s="60"/>
    </row>
    <row r="42" spans="1:9" s="20" customFormat="1" ht="12.75">
      <c r="A42" s="27"/>
      <c r="B42" s="20" t="s">
        <v>6</v>
      </c>
      <c r="E42" s="32"/>
      <c r="F42" s="33"/>
      <c r="G42" s="32"/>
      <c r="I42" s="60"/>
    </row>
    <row r="43" spans="1:9" s="20" customFormat="1" ht="12.75">
      <c r="A43" s="27"/>
      <c r="B43" s="28" t="s">
        <v>7</v>
      </c>
      <c r="C43" s="29" t="s">
        <v>21</v>
      </c>
      <c r="E43" s="32">
        <v>4</v>
      </c>
      <c r="F43" s="33"/>
      <c r="G43" s="32">
        <v>4</v>
      </c>
      <c r="H43" s="30"/>
      <c r="I43" s="60"/>
    </row>
    <row r="44" spans="1:9" s="20" customFormat="1" ht="12.75">
      <c r="A44" s="27"/>
      <c r="B44" s="28" t="s">
        <v>7</v>
      </c>
      <c r="C44" s="29" t="s">
        <v>31</v>
      </c>
      <c r="E44" s="32">
        <v>0</v>
      </c>
      <c r="F44" s="33"/>
      <c r="G44" s="46" t="s">
        <v>7</v>
      </c>
      <c r="I44" s="60"/>
    </row>
    <row r="45" spans="1:9" s="20" customFormat="1" ht="12.75">
      <c r="A45" s="27"/>
      <c r="B45" s="28" t="s">
        <v>7</v>
      </c>
      <c r="C45" s="29" t="s">
        <v>22</v>
      </c>
      <c r="E45" s="32">
        <v>0</v>
      </c>
      <c r="F45" s="33"/>
      <c r="G45" s="46">
        <v>0</v>
      </c>
      <c r="I45" s="60"/>
    </row>
    <row r="46" spans="1:9" s="20" customFormat="1" ht="12.75">
      <c r="A46" s="27"/>
      <c r="B46" s="28" t="s">
        <v>7</v>
      </c>
      <c r="C46" s="29" t="s">
        <v>85</v>
      </c>
      <c r="E46" s="32">
        <v>215</v>
      </c>
      <c r="F46" s="33"/>
      <c r="G46" s="46">
        <v>215</v>
      </c>
      <c r="I46" s="60"/>
    </row>
    <row r="47" spans="1:9" s="20" customFormat="1" ht="12.75">
      <c r="A47" s="27"/>
      <c r="B47" s="28" t="s">
        <v>7</v>
      </c>
      <c r="C47" s="29" t="s">
        <v>23</v>
      </c>
      <c r="E47" s="32">
        <v>45205</v>
      </c>
      <c r="F47" s="33"/>
      <c r="G47" s="32">
        <v>41890</v>
      </c>
      <c r="I47" s="60"/>
    </row>
    <row r="48" spans="1:9" s="20" customFormat="1" ht="12.75">
      <c r="A48" s="27"/>
      <c r="B48" s="28" t="s">
        <v>7</v>
      </c>
      <c r="C48" s="29" t="s">
        <v>30</v>
      </c>
      <c r="E48" s="32">
        <v>0</v>
      </c>
      <c r="F48" s="33"/>
      <c r="G48" s="32">
        <v>0</v>
      </c>
      <c r="I48" s="60"/>
    </row>
    <row r="49" spans="1:9" s="20" customFormat="1" ht="12.75">
      <c r="A49" s="27"/>
      <c r="C49" s="29"/>
      <c r="E49" s="34">
        <f>SUM(E41:E48)</f>
        <v>105436</v>
      </c>
      <c r="F49" s="33"/>
      <c r="G49" s="34">
        <f>SUM(G41:G48)</f>
        <v>102121</v>
      </c>
      <c r="I49" s="60"/>
    </row>
    <row r="50" spans="1:9" s="20" customFormat="1" ht="12.75">
      <c r="A50" s="27"/>
      <c r="E50" s="32"/>
      <c r="F50" s="33"/>
      <c r="G50" s="32"/>
      <c r="I50" s="60"/>
    </row>
    <row r="51" spans="1:9" s="20" customFormat="1" ht="12.75">
      <c r="A51" s="27">
        <v>12</v>
      </c>
      <c r="B51" s="41" t="s">
        <v>28</v>
      </c>
      <c r="E51" s="32">
        <f>9959-20</f>
        <v>9939</v>
      </c>
      <c r="F51" s="33"/>
      <c r="G51" s="32">
        <v>9921</v>
      </c>
      <c r="I51" s="60"/>
    </row>
    <row r="52" spans="1:9" s="20" customFormat="1" ht="12.75">
      <c r="A52" s="27">
        <v>13</v>
      </c>
      <c r="B52" s="20" t="s">
        <v>24</v>
      </c>
      <c r="E52" s="32">
        <v>396</v>
      </c>
      <c r="F52" s="33"/>
      <c r="G52" s="32">
        <v>369</v>
      </c>
      <c r="I52" s="60"/>
    </row>
    <row r="53" spans="1:9" s="20" customFormat="1" ht="12.75">
      <c r="A53" s="27">
        <v>14</v>
      </c>
      <c r="B53" s="20" t="s">
        <v>25</v>
      </c>
      <c r="E53" s="32">
        <v>8532</v>
      </c>
      <c r="F53" s="33"/>
      <c r="G53" s="32">
        <v>8821</v>
      </c>
      <c r="I53" s="60"/>
    </row>
    <row r="54" spans="1:7" ht="12.75">
      <c r="A54" s="2">
        <v>15</v>
      </c>
      <c r="B54" t="s">
        <v>26</v>
      </c>
      <c r="E54" s="3">
        <v>5160</v>
      </c>
      <c r="G54" s="3">
        <v>5036</v>
      </c>
    </row>
    <row r="55" spans="5:7" ht="13.5" thickBot="1">
      <c r="E55" s="36">
        <f>SUM(E49:E54)</f>
        <v>129463</v>
      </c>
      <c r="G55" s="36">
        <f>SUM(G49:G54)</f>
        <v>126268</v>
      </c>
    </row>
    <row r="56" spans="5:7" ht="13.5" thickTop="1">
      <c r="E56" s="4"/>
      <c r="G56" s="4"/>
    </row>
    <row r="57" spans="1:7" ht="12.75">
      <c r="A57" s="2">
        <v>16</v>
      </c>
      <c r="B57" t="s">
        <v>27</v>
      </c>
      <c r="E57" s="37">
        <f>E49/E41</f>
        <v>1.7569152836099446</v>
      </c>
      <c r="G57" s="37">
        <f>G49/G41</f>
        <v>1.7016763314003867</v>
      </c>
    </row>
    <row r="59" spans="1:7" ht="12.75">
      <c r="A59" s="17" t="s">
        <v>63</v>
      </c>
      <c r="B59" s="17"/>
      <c r="D59" s="14"/>
      <c r="E59" s="10"/>
      <c r="G59" s="38"/>
    </row>
    <row r="60" spans="1:6" ht="12.75">
      <c r="A60" s="6" t="s">
        <v>99</v>
      </c>
      <c r="B60" s="6"/>
      <c r="E60" s="10"/>
      <c r="F60" s="3"/>
    </row>
    <row r="61" ht="12.75">
      <c r="A61" s="6" t="s">
        <v>62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4">
      <selection activeCell="C21" sqref="C21"/>
    </sheetView>
  </sheetViews>
  <sheetFormatPr defaultColWidth="9.140625" defaultRowHeight="12.75"/>
  <cols>
    <col min="1" max="1" width="3.421875" style="0" customWidth="1"/>
    <col min="2" max="2" width="49.57421875" style="0" customWidth="1"/>
    <col min="3" max="3" width="14.57421875" style="10" bestFit="1" customWidth="1"/>
    <col min="4" max="4" width="2.7109375" style="0" customWidth="1"/>
    <col min="5" max="5" width="14.57421875" style="0" bestFit="1" customWidth="1"/>
    <col min="6" max="6" width="10.421875" style="0" customWidth="1"/>
    <col min="7" max="7" width="9.28125" style="0" customWidth="1"/>
  </cols>
  <sheetData>
    <row r="1" spans="1:2" ht="12.75">
      <c r="A1" s="6" t="s">
        <v>61</v>
      </c>
      <c r="B1" s="6"/>
    </row>
    <row r="3" spans="1:2" ht="12.75">
      <c r="A3" s="7" t="s">
        <v>41</v>
      </c>
      <c r="B3" s="7"/>
    </row>
    <row r="4" spans="1:4" ht="12.75">
      <c r="A4" s="7" t="s">
        <v>95</v>
      </c>
      <c r="B4" s="7"/>
      <c r="D4" s="14"/>
    </row>
    <row r="5" spans="1:4" ht="12.75">
      <c r="A5" s="7"/>
      <c r="B5" s="7"/>
      <c r="D5" s="14"/>
    </row>
    <row r="6" spans="3:5" ht="12.75">
      <c r="C6" s="53"/>
      <c r="D6" s="54"/>
      <c r="E6" s="53"/>
    </row>
    <row r="7" spans="3:5" ht="12.75">
      <c r="C7" s="40" t="s">
        <v>96</v>
      </c>
      <c r="D7" s="11"/>
      <c r="E7" s="40" t="s">
        <v>97</v>
      </c>
    </row>
    <row r="8" spans="3:5" ht="12.75">
      <c r="C8" s="12" t="s">
        <v>35</v>
      </c>
      <c r="D8" s="11"/>
      <c r="E8" s="12" t="s">
        <v>35</v>
      </c>
    </row>
    <row r="9" spans="3:5" ht="12.75">
      <c r="C9" s="42"/>
      <c r="D9" s="14"/>
      <c r="E9" s="42"/>
    </row>
    <row r="10" spans="1:5" ht="12.75">
      <c r="A10" s="6" t="s">
        <v>91</v>
      </c>
      <c r="C10" s="43">
        <v>-18141</v>
      </c>
      <c r="D10" s="16"/>
      <c r="E10" s="43">
        <v>-14136</v>
      </c>
    </row>
    <row r="11" spans="3:5" ht="12.75">
      <c r="C11" s="43"/>
      <c r="D11" s="16"/>
      <c r="E11" s="43"/>
    </row>
    <row r="12" spans="1:5" ht="12.75">
      <c r="A12" s="6" t="s">
        <v>59</v>
      </c>
      <c r="B12" s="17"/>
      <c r="C12" s="43">
        <v>-19457</v>
      </c>
      <c r="D12" s="16"/>
      <c r="E12" s="43">
        <v>-7517</v>
      </c>
    </row>
    <row r="13" spans="2:5" ht="12.75">
      <c r="B13" s="18"/>
      <c r="C13" s="43"/>
      <c r="D13" s="16"/>
      <c r="E13" s="43"/>
    </row>
    <row r="14" spans="1:5" ht="12.75">
      <c r="A14" s="6" t="s">
        <v>60</v>
      </c>
      <c r="B14" s="18"/>
      <c r="C14" s="44">
        <v>35793</v>
      </c>
      <c r="D14" s="16"/>
      <c r="E14" s="44">
        <v>26196</v>
      </c>
    </row>
    <row r="15" spans="2:5" ht="12.75">
      <c r="B15" s="18"/>
      <c r="C15" s="43"/>
      <c r="D15" s="16"/>
      <c r="E15" s="43"/>
    </row>
    <row r="16" spans="1:6" ht="12.75">
      <c r="A16" t="s">
        <v>58</v>
      </c>
      <c r="B16" s="18"/>
      <c r="C16" s="43">
        <f>SUM(C10:C14)</f>
        <v>-1805</v>
      </c>
      <c r="D16" s="43"/>
      <c r="E16" s="43">
        <f>SUM(E10:E14)</f>
        <v>4543</v>
      </c>
      <c r="F16" s="15"/>
    </row>
    <row r="17" spans="2:5" ht="12.75">
      <c r="B17" s="18"/>
      <c r="C17" s="43"/>
      <c r="D17" s="16"/>
      <c r="E17" s="43"/>
    </row>
    <row r="18" spans="1:5" ht="12.75">
      <c r="A18" s="6" t="s">
        <v>56</v>
      </c>
      <c r="C18" s="43">
        <v>22912</v>
      </c>
      <c r="D18" s="16"/>
      <c r="E18" s="43">
        <v>14176</v>
      </c>
    </row>
    <row r="19" spans="3:5" ht="12.75">
      <c r="C19" s="43"/>
      <c r="D19" s="16"/>
      <c r="E19" s="44"/>
    </row>
    <row r="20" spans="1:6" ht="12.75">
      <c r="A20" s="6" t="s">
        <v>57</v>
      </c>
      <c r="C20" s="57">
        <f>SUM(C15:C19)</f>
        <v>21107</v>
      </c>
      <c r="D20" s="57"/>
      <c r="E20" s="57">
        <f>SUM(E15:E19)</f>
        <v>18719</v>
      </c>
      <c r="F20" s="15"/>
    </row>
    <row r="21" spans="1:6" ht="12.75">
      <c r="A21" s="6"/>
      <c r="C21" s="43"/>
      <c r="D21" s="16"/>
      <c r="F21" s="15"/>
    </row>
    <row r="22" spans="3:4" ht="12.75">
      <c r="C22" s="45"/>
      <c r="D22" s="14"/>
    </row>
    <row r="23" spans="1:4" ht="12.75">
      <c r="A23" s="17" t="s">
        <v>64</v>
      </c>
      <c r="B23" s="17"/>
      <c r="D23" s="14"/>
    </row>
    <row r="24" spans="1:2" ht="12.75">
      <c r="A24" s="6" t="s">
        <v>99</v>
      </c>
      <c r="B24" s="6"/>
    </row>
    <row r="25" ht="12.75">
      <c r="A25" s="6" t="s">
        <v>62</v>
      </c>
    </row>
    <row r="27" ht="12.75">
      <c r="A27" s="6"/>
    </row>
    <row r="28" ht="12.75">
      <c r="A28" s="6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B19">
      <selection activeCell="L32" sqref="L32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2.140625" style="59" customWidth="1"/>
    <col min="4" max="4" width="1.28515625" style="59" customWidth="1"/>
    <col min="5" max="5" width="12.140625" style="59" customWidth="1"/>
    <col min="6" max="6" width="1.28515625" style="59" customWidth="1"/>
    <col min="7" max="8" width="12.00390625" style="59" customWidth="1"/>
    <col min="9" max="9" width="1.28515625" style="59" customWidth="1"/>
    <col min="10" max="10" width="12.140625" style="59" customWidth="1"/>
    <col min="11" max="11" width="1.28515625" style="59" customWidth="1"/>
    <col min="12" max="12" width="12.140625" style="59" customWidth="1"/>
    <col min="13" max="13" width="6.00390625" style="0" customWidth="1"/>
  </cols>
  <sheetData>
    <row r="1" spans="1:12" ht="12.75">
      <c r="A1" s="76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4:11" ht="12.75">
      <c r="D2" s="61"/>
      <c r="F2" s="61"/>
      <c r="G2" s="61"/>
      <c r="H2" s="61"/>
      <c r="I2" s="61"/>
      <c r="K2" s="61"/>
    </row>
    <row r="3" spans="1:12" ht="12.75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2.75">
      <c r="A4" s="77" t="s">
        <v>102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4:11" ht="12.75">
      <c r="D5" s="61"/>
      <c r="F5" s="61"/>
      <c r="G5" s="61"/>
      <c r="H5" s="61"/>
      <c r="I5" s="61"/>
      <c r="K5" s="61"/>
    </row>
    <row r="6" spans="3:12" ht="12.75">
      <c r="C6" s="62"/>
      <c r="D6" s="63"/>
      <c r="E6" s="62"/>
      <c r="F6" s="63"/>
      <c r="G6" s="63" t="s">
        <v>65</v>
      </c>
      <c r="H6" s="63" t="s">
        <v>81</v>
      </c>
      <c r="I6" s="63"/>
      <c r="J6" s="62"/>
      <c r="K6" s="63"/>
      <c r="L6" s="62"/>
    </row>
    <row r="7" spans="3:12" ht="12.75">
      <c r="C7" s="62"/>
      <c r="D7" s="63"/>
      <c r="E7" s="62" t="s">
        <v>54</v>
      </c>
      <c r="F7" s="63"/>
      <c r="G7" s="63" t="s">
        <v>82</v>
      </c>
      <c r="H7" s="63" t="s">
        <v>83</v>
      </c>
      <c r="I7" s="63"/>
      <c r="J7" s="62" t="s">
        <v>43</v>
      </c>
      <c r="K7" s="63"/>
      <c r="L7" s="62"/>
    </row>
    <row r="8" spans="2:12" ht="12.75">
      <c r="B8" s="10" t="s">
        <v>67</v>
      </c>
      <c r="C8" s="64" t="s">
        <v>5</v>
      </c>
      <c r="D8" s="65"/>
      <c r="E8" s="64" t="s">
        <v>55</v>
      </c>
      <c r="F8" s="65"/>
      <c r="G8" s="64" t="s">
        <v>66</v>
      </c>
      <c r="H8" s="64" t="s">
        <v>84</v>
      </c>
      <c r="I8" s="65"/>
      <c r="J8" s="64" t="s">
        <v>44</v>
      </c>
      <c r="K8" s="65"/>
      <c r="L8" s="64" t="s">
        <v>45</v>
      </c>
    </row>
    <row r="9" spans="3:12" ht="12.75">
      <c r="C9" s="66" t="s">
        <v>35</v>
      </c>
      <c r="D9" s="67"/>
      <c r="E9" s="66" t="s">
        <v>35</v>
      </c>
      <c r="F9" s="67"/>
      <c r="G9" s="66" t="s">
        <v>35</v>
      </c>
      <c r="H9" s="62" t="s">
        <v>35</v>
      </c>
      <c r="I9" s="67"/>
      <c r="J9" s="66" t="s">
        <v>35</v>
      </c>
      <c r="K9" s="67"/>
      <c r="L9" s="66" t="s">
        <v>35</v>
      </c>
    </row>
    <row r="10" spans="3:12" ht="12.75">
      <c r="C10" s="66"/>
      <c r="D10" s="67"/>
      <c r="E10" s="66"/>
      <c r="F10" s="67"/>
      <c r="G10" s="66"/>
      <c r="H10" s="62"/>
      <c r="I10" s="67"/>
      <c r="J10" s="66"/>
      <c r="K10" s="67"/>
      <c r="L10" s="66"/>
    </row>
    <row r="11" spans="1:12" ht="12.75">
      <c r="A11" t="s">
        <v>80</v>
      </c>
      <c r="C11" s="66">
        <v>60011</v>
      </c>
      <c r="D11" s="67"/>
      <c r="E11" s="66">
        <v>3</v>
      </c>
      <c r="F11" s="67"/>
      <c r="G11" s="66">
        <v>1199</v>
      </c>
      <c r="H11" s="62">
        <v>107</v>
      </c>
      <c r="I11" s="67"/>
      <c r="J11" s="66">
        <v>46527</v>
      </c>
      <c r="K11" s="67"/>
      <c r="L11" s="59">
        <f>SUM(C11:K11)</f>
        <v>107847</v>
      </c>
    </row>
    <row r="12" spans="1:11" ht="12.75">
      <c r="A12" t="s">
        <v>104</v>
      </c>
      <c r="C12" s="66"/>
      <c r="D12" s="67"/>
      <c r="E12" s="66"/>
      <c r="F12" s="67"/>
      <c r="G12" s="66"/>
      <c r="H12" s="62"/>
      <c r="I12" s="67"/>
      <c r="J12" s="66"/>
      <c r="K12" s="67"/>
    </row>
    <row r="13" spans="3:11" ht="12.75">
      <c r="C13" s="66"/>
      <c r="D13" s="67"/>
      <c r="E13" s="66"/>
      <c r="F13" s="67"/>
      <c r="G13" s="66"/>
      <c r="H13" s="62"/>
      <c r="I13" s="67"/>
      <c r="J13" s="66"/>
      <c r="K13" s="67"/>
    </row>
    <row r="14" spans="1:12" ht="12.75">
      <c r="A14" s="72" t="s">
        <v>105</v>
      </c>
      <c r="B14" s="72"/>
      <c r="C14" s="70">
        <v>0</v>
      </c>
      <c r="D14" s="70"/>
      <c r="E14" s="70">
        <v>0</v>
      </c>
      <c r="F14" s="70"/>
      <c r="G14" s="70">
        <v>0</v>
      </c>
      <c r="H14" s="71">
        <v>0</v>
      </c>
      <c r="I14" s="70"/>
      <c r="J14" s="70">
        <v>-1227</v>
      </c>
      <c r="K14" s="70"/>
      <c r="L14" s="69">
        <f>SUM(C14:K14)</f>
        <v>-1227</v>
      </c>
    </row>
    <row r="15" spans="1:12" ht="12.75">
      <c r="A15" s="21" t="s">
        <v>86</v>
      </c>
      <c r="C15" s="66">
        <f>SUM(C11:C14)</f>
        <v>60011</v>
      </c>
      <c r="D15" s="67"/>
      <c r="E15" s="66">
        <f>SUM(E11:E14)</f>
        <v>3</v>
      </c>
      <c r="F15" s="67"/>
      <c r="G15" s="66">
        <f>SUM(G11:G14)</f>
        <v>1199</v>
      </c>
      <c r="H15" s="66">
        <f>SUM(H11:H14)</f>
        <v>107</v>
      </c>
      <c r="I15" s="67"/>
      <c r="J15" s="66">
        <f>SUM(J11:J14)</f>
        <v>45300</v>
      </c>
      <c r="K15" s="67"/>
      <c r="L15" s="66">
        <f>SUM(L11:L14)</f>
        <v>106620</v>
      </c>
    </row>
    <row r="16" spans="3:11" ht="12.75">
      <c r="C16" s="66"/>
      <c r="D16" s="67"/>
      <c r="E16" s="66"/>
      <c r="F16" s="67"/>
      <c r="G16" s="66"/>
      <c r="H16" s="62"/>
      <c r="I16" s="67"/>
      <c r="J16" s="66"/>
      <c r="K16" s="67"/>
    </row>
    <row r="17" spans="1:12" ht="12.75">
      <c r="A17" t="s">
        <v>88</v>
      </c>
      <c r="C17" s="66">
        <v>1</v>
      </c>
      <c r="D17" s="67"/>
      <c r="E17" s="66">
        <v>1</v>
      </c>
      <c r="F17" s="67"/>
      <c r="G17" s="66">
        <v>0</v>
      </c>
      <c r="H17" s="62">
        <v>0</v>
      </c>
      <c r="I17" s="67"/>
      <c r="J17" s="66">
        <v>0</v>
      </c>
      <c r="K17" s="67"/>
      <c r="L17" s="59">
        <f>SUM(C17:K17)</f>
        <v>2</v>
      </c>
    </row>
    <row r="18" spans="3:11" ht="12.75">
      <c r="C18" s="66"/>
      <c r="D18" s="67"/>
      <c r="E18" s="66"/>
      <c r="F18" s="67"/>
      <c r="G18" s="66"/>
      <c r="H18" s="62"/>
      <c r="I18" s="67"/>
      <c r="J18" s="66"/>
      <c r="K18" s="67"/>
    </row>
    <row r="19" spans="1:12" ht="12.75">
      <c r="A19" t="s">
        <v>106</v>
      </c>
      <c r="C19" s="66">
        <v>0</v>
      </c>
      <c r="D19" s="67"/>
      <c r="E19" s="66">
        <v>0</v>
      </c>
      <c r="F19" s="67"/>
      <c r="G19" s="66">
        <v>0</v>
      </c>
      <c r="H19" s="62">
        <v>0</v>
      </c>
      <c r="I19" s="67"/>
      <c r="J19" s="66">
        <v>-301</v>
      </c>
      <c r="K19" s="67"/>
      <c r="L19" s="59">
        <f>SUM(C19:K19)</f>
        <v>-301</v>
      </c>
    </row>
    <row r="20" spans="3:11" ht="12.75">
      <c r="C20" s="66"/>
      <c r="D20" s="67"/>
      <c r="E20" s="66"/>
      <c r="F20" s="67"/>
      <c r="G20" s="66"/>
      <c r="H20" s="62"/>
      <c r="I20" s="67"/>
      <c r="J20" s="66"/>
      <c r="K20" s="67"/>
    </row>
    <row r="21" spans="1:12" ht="12.75">
      <c r="A21" t="s">
        <v>93</v>
      </c>
      <c r="C21" s="66">
        <v>0</v>
      </c>
      <c r="D21" s="67"/>
      <c r="E21" s="66">
        <v>0</v>
      </c>
      <c r="F21" s="67"/>
      <c r="G21" s="66">
        <v>0</v>
      </c>
      <c r="H21" s="62">
        <v>108</v>
      </c>
      <c r="I21" s="67"/>
      <c r="J21" s="66">
        <v>-108</v>
      </c>
      <c r="K21" s="67"/>
      <c r="L21" s="59">
        <f>SUM(C21:K21)</f>
        <v>0</v>
      </c>
    </row>
    <row r="22" spans="3:11" ht="12.75">
      <c r="C22" s="66"/>
      <c r="D22" s="67"/>
      <c r="E22" s="66"/>
      <c r="F22" s="67"/>
      <c r="G22" s="66"/>
      <c r="H22" s="62"/>
      <c r="I22" s="67"/>
      <c r="J22" s="66"/>
      <c r="K22" s="67"/>
    </row>
    <row r="23" spans="1:12" ht="12.75">
      <c r="A23" t="s">
        <v>107</v>
      </c>
      <c r="C23" s="66">
        <v>0</v>
      </c>
      <c r="D23" s="67"/>
      <c r="E23" s="66">
        <v>0</v>
      </c>
      <c r="F23" s="67"/>
      <c r="G23" s="66">
        <v>-1199</v>
      </c>
      <c r="H23" s="62">
        <v>0</v>
      </c>
      <c r="I23" s="67"/>
      <c r="J23" s="66">
        <v>0</v>
      </c>
      <c r="K23" s="67"/>
      <c r="L23" s="59">
        <f>SUM(C23:K23)</f>
        <v>-1199</v>
      </c>
    </row>
    <row r="24" spans="1:11" ht="12.75">
      <c r="A24" t="s">
        <v>108</v>
      </c>
      <c r="C24" s="66"/>
      <c r="D24" s="67"/>
      <c r="E24" s="66"/>
      <c r="F24" s="67"/>
      <c r="G24" s="66"/>
      <c r="H24" s="62"/>
      <c r="I24" s="67"/>
      <c r="J24" s="66"/>
      <c r="K24" s="67"/>
    </row>
    <row r="25" spans="1:11" ht="12.75">
      <c r="A25" t="s">
        <v>109</v>
      </c>
      <c r="C25" s="66"/>
      <c r="D25" s="67"/>
      <c r="E25" s="66"/>
      <c r="F25" s="67"/>
      <c r="G25" s="66"/>
      <c r="H25" s="62"/>
      <c r="I25" s="67"/>
      <c r="J25" s="66"/>
      <c r="K25" s="67"/>
    </row>
    <row r="26" spans="3:11" ht="12.75">
      <c r="C26" s="66"/>
      <c r="D26" s="67"/>
      <c r="E26" s="66"/>
      <c r="F26" s="67"/>
      <c r="G26" s="66"/>
      <c r="H26" s="62"/>
      <c r="I26" s="67"/>
      <c r="J26" s="66"/>
      <c r="K26" s="67"/>
    </row>
    <row r="27" spans="1:12" ht="12.75">
      <c r="A27" s="14" t="s">
        <v>89</v>
      </c>
      <c r="B27" s="14"/>
      <c r="C27" s="67">
        <v>0</v>
      </c>
      <c r="D27" s="67"/>
      <c r="E27" s="67">
        <v>0</v>
      </c>
      <c r="F27" s="67"/>
      <c r="G27" s="67">
        <v>0</v>
      </c>
      <c r="H27" s="63">
        <v>0</v>
      </c>
      <c r="I27" s="67"/>
      <c r="J27" s="67">
        <v>-3001</v>
      </c>
      <c r="K27" s="67"/>
      <c r="L27" s="61">
        <f>SUM(C27:K27)</f>
        <v>-3001</v>
      </c>
    </row>
    <row r="28" spans="1:12" ht="12.75">
      <c r="A28" s="14"/>
      <c r="B28" s="14"/>
      <c r="C28" s="70"/>
      <c r="D28" s="70"/>
      <c r="E28" s="70"/>
      <c r="F28" s="70"/>
      <c r="G28" s="70"/>
      <c r="H28" s="71"/>
      <c r="I28" s="70"/>
      <c r="J28" s="70"/>
      <c r="K28" s="70"/>
      <c r="L28" s="69"/>
    </row>
    <row r="29" spans="1:12" ht="12.75">
      <c r="A29" s="56" t="s">
        <v>110</v>
      </c>
      <c r="C29" s="66">
        <f>SUM(C15:C28)</f>
        <v>60012</v>
      </c>
      <c r="D29" s="67"/>
      <c r="E29" s="66">
        <f>SUM(E15:E28)</f>
        <v>4</v>
      </c>
      <c r="F29" s="67"/>
      <c r="G29" s="66">
        <f>SUM(G15:G28)</f>
        <v>0</v>
      </c>
      <c r="H29" s="66">
        <f>SUM(H15:H28)</f>
        <v>215</v>
      </c>
      <c r="I29" s="67"/>
      <c r="J29" s="66">
        <f>SUM(J15:J28)</f>
        <v>41890</v>
      </c>
      <c r="K29" s="67"/>
      <c r="L29" s="59">
        <f>SUM(C29:K29)</f>
        <v>102121</v>
      </c>
    </row>
    <row r="30" spans="3:11" ht="12.75">
      <c r="C30" s="66"/>
      <c r="D30" s="67"/>
      <c r="E30" s="66"/>
      <c r="F30" s="67"/>
      <c r="G30" s="66"/>
      <c r="H30" s="62"/>
      <c r="I30" s="67"/>
      <c r="J30" s="66"/>
      <c r="K30" s="67"/>
    </row>
    <row r="31" spans="1:13" ht="12.75">
      <c r="A31" t="s">
        <v>88</v>
      </c>
      <c r="C31" s="59">
        <v>0</v>
      </c>
      <c r="D31" s="61"/>
      <c r="E31" s="59">
        <v>0</v>
      </c>
      <c r="F31" s="61"/>
      <c r="G31" s="61">
        <v>0</v>
      </c>
      <c r="H31" s="61">
        <v>0</v>
      </c>
      <c r="I31" s="61"/>
      <c r="J31" s="59">
        <v>0</v>
      </c>
      <c r="K31" s="61"/>
      <c r="L31" s="59">
        <f>SUM(C31:K31)</f>
        <v>0</v>
      </c>
      <c r="M31" s="15"/>
    </row>
    <row r="32" spans="4:13" ht="12.75">
      <c r="D32" s="61"/>
      <c r="F32" s="61"/>
      <c r="G32" s="61"/>
      <c r="H32" s="61"/>
      <c r="I32" s="61"/>
      <c r="K32" s="61"/>
      <c r="M32" s="15"/>
    </row>
    <row r="33" spans="1:13" ht="12.75">
      <c r="A33" t="s">
        <v>112</v>
      </c>
      <c r="C33" s="59">
        <v>0</v>
      </c>
      <c r="D33" s="61"/>
      <c r="E33" s="59">
        <v>0</v>
      </c>
      <c r="F33" s="61"/>
      <c r="G33" s="61">
        <v>0</v>
      </c>
      <c r="H33" s="61">
        <v>0</v>
      </c>
      <c r="I33" s="61"/>
      <c r="J33" s="59">
        <v>3315</v>
      </c>
      <c r="K33" s="61"/>
      <c r="L33" s="59">
        <f>SUM(C33:K33)</f>
        <v>3315</v>
      </c>
      <c r="M33" s="15"/>
    </row>
    <row r="34" spans="4:13" ht="12.75" hidden="1">
      <c r="D34" s="61"/>
      <c r="F34" s="61"/>
      <c r="G34" s="61"/>
      <c r="H34" s="61"/>
      <c r="I34" s="61"/>
      <c r="K34" s="61"/>
      <c r="M34" s="15"/>
    </row>
    <row r="35" spans="4:13" ht="12.75" hidden="1">
      <c r="D35" s="61"/>
      <c r="F35" s="61"/>
      <c r="G35" s="61"/>
      <c r="H35" s="61"/>
      <c r="I35" s="61"/>
      <c r="K35" s="61"/>
      <c r="M35" s="15"/>
    </row>
    <row r="36" spans="4:13" ht="12.75" hidden="1">
      <c r="D36" s="61"/>
      <c r="F36" s="61"/>
      <c r="G36" s="61"/>
      <c r="H36" s="61"/>
      <c r="I36" s="61"/>
      <c r="K36" s="61"/>
      <c r="M36" s="15"/>
    </row>
    <row r="37" spans="4:13" ht="12.75">
      <c r="D37" s="61"/>
      <c r="F37" s="61"/>
      <c r="G37" s="61"/>
      <c r="H37" s="61"/>
      <c r="I37" s="61"/>
      <c r="K37" s="61"/>
      <c r="M37" s="15"/>
    </row>
    <row r="38" spans="1:13" ht="12.75">
      <c r="A38" t="s">
        <v>94</v>
      </c>
      <c r="C38" s="59">
        <v>0</v>
      </c>
      <c r="D38" s="61"/>
      <c r="E38" s="59">
        <v>0</v>
      </c>
      <c r="F38" s="61"/>
      <c r="G38" s="61">
        <v>0</v>
      </c>
      <c r="H38" s="61">
        <v>0</v>
      </c>
      <c r="I38" s="61"/>
      <c r="J38" s="59">
        <v>0</v>
      </c>
      <c r="K38" s="61"/>
      <c r="L38" s="59">
        <f>SUM(C38:K38)</f>
        <v>0</v>
      </c>
      <c r="M38" s="15"/>
    </row>
    <row r="39" spans="4:13" ht="12.75">
      <c r="D39" s="61"/>
      <c r="F39" s="61"/>
      <c r="G39" s="61"/>
      <c r="H39" s="61"/>
      <c r="I39" s="61"/>
      <c r="K39" s="61"/>
      <c r="M39" s="15"/>
    </row>
    <row r="40" spans="1:13" ht="12.75">
      <c r="A40" t="s">
        <v>89</v>
      </c>
      <c r="B40" s="10"/>
      <c r="C40" s="59">
        <v>0</v>
      </c>
      <c r="D40" s="61"/>
      <c r="E40" s="59">
        <v>0</v>
      </c>
      <c r="F40" s="61"/>
      <c r="G40" s="61">
        <v>0</v>
      </c>
      <c r="H40" s="61">
        <v>0</v>
      </c>
      <c r="I40" s="61"/>
      <c r="J40" s="59">
        <v>0</v>
      </c>
      <c r="K40" s="61"/>
      <c r="L40" s="59">
        <f>SUM(C40:K40)</f>
        <v>0</v>
      </c>
      <c r="M40" s="15"/>
    </row>
    <row r="41" spans="1:12" ht="12.75">
      <c r="A41" s="18"/>
      <c r="B41" s="18"/>
      <c r="C41" s="69"/>
      <c r="D41" s="61"/>
      <c r="E41" s="69"/>
      <c r="F41" s="61"/>
      <c r="G41" s="69"/>
      <c r="H41" s="69"/>
      <c r="I41" s="61"/>
      <c r="J41" s="69"/>
      <c r="K41" s="61"/>
      <c r="L41" s="69"/>
    </row>
    <row r="42" spans="1:12" ht="12.75">
      <c r="A42" t="s">
        <v>111</v>
      </c>
      <c r="C42" s="69">
        <f>SUM(C29:C41)</f>
        <v>60012</v>
      </c>
      <c r="D42" s="61"/>
      <c r="E42" s="69">
        <f>SUM(E29:E41)</f>
        <v>4</v>
      </c>
      <c r="F42" s="68"/>
      <c r="G42" s="69">
        <f>SUM(G29:G41)</f>
        <v>0</v>
      </c>
      <c r="H42" s="69">
        <f>SUM(H29:H41)</f>
        <v>215</v>
      </c>
      <c r="I42" s="61"/>
      <c r="J42" s="69">
        <f>SUM(J29:J41)</f>
        <v>45205</v>
      </c>
      <c r="K42" s="61"/>
      <c r="L42" s="69">
        <f>SUM(L29:L41)</f>
        <v>105436</v>
      </c>
    </row>
    <row r="45" spans="1:2" ht="12.75">
      <c r="A45" s="17" t="s">
        <v>68</v>
      </c>
      <c r="B45" s="17"/>
    </row>
    <row r="46" spans="1:2" ht="12.75">
      <c r="A46" s="6" t="s">
        <v>103</v>
      </c>
      <c r="B46" s="6"/>
    </row>
    <row r="47" spans="1:2" ht="12.75">
      <c r="A47" s="6" t="s">
        <v>69</v>
      </c>
      <c r="B47" s="6"/>
    </row>
  </sheetData>
  <mergeCells count="3">
    <mergeCell ref="A1:L1"/>
    <mergeCell ref="A3:L3"/>
    <mergeCell ref="A4:L4"/>
  </mergeCells>
  <printOptions/>
  <pageMargins left="0.75" right="0.41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 </cp:lastModifiedBy>
  <cp:lastPrinted>2004-08-19T10:20:54Z</cp:lastPrinted>
  <dcterms:created xsi:type="dcterms:W3CDTF">2000-02-25T08:35:32Z</dcterms:created>
  <dcterms:modified xsi:type="dcterms:W3CDTF">2004-08-20T06:31:25Z</dcterms:modified>
  <cp:category/>
  <cp:version/>
  <cp:contentType/>
  <cp:contentStatus/>
</cp:coreProperties>
</file>